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<sst xmlns="http://schemas.openxmlformats.org/spreadsheetml/2006/main" count="135" uniqueCount="96">
  <si>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</si>
  <si>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</si>
  <si>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</si>
  <si>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</si>
  <si>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</si>
  <si>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</si>
  <si>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</si>
  <si>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</si>
  <si>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</si>
  <si>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</si>
  <si>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</si>
  <si>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</si>
  <si>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</si>
  <si>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</si>
  <si>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</si>
  <si>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</si>
  <si>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</si>
  <si>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</si>
  <si>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</si>
  <si>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</si>
  <si>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</si>
  <si>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</si>
  <si>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</si>
  <si>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</si>
  <si>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</si>
  <si>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</si>
  <si>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</si>
  <si>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</si>
  <si>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</si>
  <si>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</si>
  <si>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</si>
  <si>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</si>
  <si>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</si>
  <si>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</si>
  <si>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</si>
  <si>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</si>
  <si>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</si>
  <si>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</si>
  <si>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</si>
  <si>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</si>
  <si>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</si>
  <si>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</si>
  <si>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</si>
  <si>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</si>
  <si>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</si>
  <si>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</si>
  <si>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</si>
  <si>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</si>
  <si>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</si>
  <si>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</si>
  <si>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</si>
  <si>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</si>
  <si>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</si>
  <si>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</si>
  <si>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</si>
  <si>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</si>
  <si>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</si>
  <si>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</si>
  <si>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</si>
  <si>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</si>
  <si>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</si>
  <si>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</si>
  <si>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</si>
  <si>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</si>
  <si>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</si>
  <si>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</si>
  <si>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</si>
  <si>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</si>
  <si>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</si>
  <si>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</si>
  <si>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</si>
  <si>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</si>
  <si>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</si>
  <si>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</si>
  <si>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</si>
  <si>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</si>
  <si>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</si>
  <si>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</si>
  <si>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</si>
  <si>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</si>
  <si>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</si>
  <si>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</si>
  <si>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</si>
  <si>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</si>
  <si>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</si>
  <si>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</si>
  <si>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</si>
  <si>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</si>
  <si>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</si>
  <si>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</si>
  <si>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</si>
  <si>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Währungskurs v.: 05.05.2022 - 23:40 Uhr</t>
  </si>
  <si>
    <t>Beim MSCI World weitere 3,5% in Abzug gebracht.</t>
  </si>
  <si>
    <t xml:space="preserve">Grund: </t>
  </si>
  <si>
    <t>Am heutigen 05.05. korrigieren die US-Börsen sehr stark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</si>
  <si>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05.05.2022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</si>
</sst>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2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13" fillId="0" borderId="0" xfId="0" applyFont="1"/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10" fontId="11" fillId="0" borderId="1" xfId="0" applyNumberFormat="1" applyFont="1" applyBorder="1" applyAlignment="1">
      <alignment wrapText="1"/>
    </xf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" fontId="9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0" xfId="0" applyNumberFormat="1" applyFont="1" applyFill="1"/>
    <xf numFmtId="1" fontId="11" fillId="0" borderId="0" xfId="0" applyNumberFormat="1" applyFont="1"/>
    <xf numFmtId="10" fontId="9" fillId="0" borderId="1" xfId="0" applyNumberFormat="1" applyFont="1" applyBorder="1" applyAlignment="1">
      <alignment wrapText="1"/>
    </xf>
    <xf numFmtId="0" fontId="8" fillId="2" borderId="0" xfId="0" applyFont="1" applyFill="1"/>
    <xf numFmtId="0" fontId="7" fillId="0" borderId="0" xfId="0" applyFont="1"/>
    <xf numFmtId="0" fontId="16" fillId="0" borderId="1" xfId="0" applyFont="1" applyBorder="1"/>
    <xf numFmtId="0" fontId="0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4" fontId="11" fillId="0" borderId="0" xfId="0" applyNumberFormat="1" applyFont="1"/>
    <xf numFmtId="0" fontId="17" fillId="0" borderId="0" xfId="0" applyFont="1"/>
    <xf numFmtId="10" fontId="13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 applyAlignment="1">
      <alignment wrapText="1"/>
    </xf>
    <xf numFmtId="0" fontId="0" fillId="0" borderId="1" xfId="0" applyFont="1" applyBorder="1"/>
    <xf numFmtId="0" fontId="16" fillId="0" borderId="1" xfId="0" applyFont="1" applyBorder="1" applyAlignment="1">
      <alignment wrapText="1"/>
    </xf>
    <xf numFmtId="0" fontId="4" fillId="0" borderId="0" xfId="0" applyFont="1" applyFill="1"/>
    <xf numFmtId="4" fontId="11" fillId="0" borderId="0" xfId="0" applyNumberFormat="1" applyFont="1" applyFill="1"/>
    <xf numFmtId="4" fontId="3" fillId="0" borderId="1" xfId="0" applyNumberFormat="1" applyFont="1" applyBorder="1"/>
    <xf numFmtId="0" fontId="2" fillId="0" borderId="0" xfId="0" applyFont="1"/>
    <xf numFmtId="10" fontId="2" fillId="0" borderId="1" xfId="0" applyNumberFormat="1" applyFont="1" applyBorder="1" applyAlignment="1">
      <alignment wrapText="1"/>
    </xf>
  </cellXfs>
  <cellStyles count="44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0" t="s">
        <v>95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71.84</v>
      </c>
      <c r="O2" s="6">
        <f>N2*B21</f>
        <v>68.104320000000001</v>
      </c>
      <c r="P2" s="6">
        <f t="shared" ref="P2:P14" si="1">L2*O2</f>
        <v>1362.0864000000001</v>
      </c>
      <c r="Q2" s="7"/>
      <c r="R2" s="7">
        <f t="shared" ref="R2:R15" si="2">(P2-H2)/H2</f>
        <v>0.329041951504638</v>
      </c>
      <c r="S2" s="7"/>
      <c r="T2" s="7">
        <v>2.3936919177696424E-2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205.24</v>
      </c>
      <c r="O3" s="6">
        <f>N3*B21</f>
        <v>194.56752</v>
      </c>
      <c r="P3" s="6">
        <f t="shared" si="1"/>
        <v>1556.54016</v>
      </c>
      <c r="Q3" s="7"/>
      <c r="R3" s="7">
        <f t="shared" si="2"/>
        <v>0.38550381511530796</v>
      </c>
      <c r="S3" s="7"/>
      <c r="T3" s="7">
        <v>7.1552573546661662E-3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122.75</v>
      </c>
      <c r="O4" s="6">
        <f>N4*B21</f>
        <v>116.36699999999999</v>
      </c>
      <c r="P4" s="6">
        <f t="shared" si="1"/>
        <v>1280.0369999999998</v>
      </c>
      <c r="Q4" s="7"/>
      <c r="R4" s="7">
        <f t="shared" si="2"/>
        <v>0.27228886260981505</v>
      </c>
      <c r="S4" s="7"/>
      <c r="T4" s="7">
        <v>2.6380873866446827E-2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15.75</v>
      </c>
      <c r="O5" s="6">
        <f>N5</f>
        <v>15.75</v>
      </c>
      <c r="P5" s="6">
        <f t="shared" si="1"/>
        <v>1023.75</v>
      </c>
      <c r="Q5" s="7"/>
      <c r="R5" s="7">
        <f t="shared" si="2"/>
        <v>1.8006564752682912E-2</v>
      </c>
      <c r="S5" s="7"/>
      <c r="T5" s="7">
        <v>2.0721412125863391E-2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63</v>
      </c>
      <c r="O6" s="6">
        <f>N6</f>
        <v>63</v>
      </c>
      <c r="P6" s="6">
        <f t="shared" si="1"/>
        <v>1512</v>
      </c>
      <c r="Q6" s="7"/>
      <c r="R6" s="7">
        <f t="shared" si="2"/>
        <v>0.42748692693877205</v>
      </c>
      <c r="S6" s="7"/>
      <c r="T6" s="7">
        <v>7.9505027068832168E-3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552.5</v>
      </c>
      <c r="O7" s="6">
        <f>N7</f>
        <v>552.5</v>
      </c>
      <c r="P7" s="6">
        <f t="shared" si="1"/>
        <v>1657.5</v>
      </c>
      <c r="Q7" s="7"/>
      <c r="R7" s="7">
        <f t="shared" si="2"/>
        <v>0.85154155495978567</v>
      </c>
      <c r="S7" s="7"/>
      <c r="T7" s="7">
        <v>1.2722646310432569E-2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166.69</v>
      </c>
      <c r="O8" s="6">
        <f>N8*B21</f>
        <v>158.02212</v>
      </c>
      <c r="P8" s="6">
        <f t="shared" si="1"/>
        <v>1264.17696</v>
      </c>
      <c r="Q8" s="7"/>
      <c r="R8" s="7">
        <f t="shared" si="2"/>
        <v>0.16034000781049196</v>
      </c>
      <c r="S8" s="7"/>
      <c r="T8" s="7">
        <v>1.2046769812212118E-2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12.535</v>
      </c>
      <c r="O9" s="6">
        <f>N9</f>
        <v>12.535</v>
      </c>
      <c r="P9" s="6">
        <f t="shared" ref="P9" si="3">L9*O9</f>
        <v>2256.3000000000002</v>
      </c>
      <c r="Q9" s="7"/>
      <c r="R9" s="7">
        <f t="shared" ref="R9" si="4">(P9-H9)/H9</f>
        <v>1.2393701822724064</v>
      </c>
      <c r="S9" s="7"/>
      <c r="T9" s="7">
        <v>1.7688789563435166E-2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443.5</v>
      </c>
      <c r="O10" s="6">
        <f>N10*B21</f>
        <v>420.43799999999999</v>
      </c>
      <c r="P10" s="6">
        <f t="shared" ref="P10" si="5">L10*O10</f>
        <v>1681.752</v>
      </c>
      <c r="Q10" s="7"/>
      <c r="R10" s="7">
        <f t="shared" ref="R10" si="6">(P10-H10)/H10</f>
        <v>0.5170377237450049</v>
      </c>
      <c r="S10" s="7"/>
      <c r="T10" s="7">
        <v>5.2810902896081773E-3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90.25</v>
      </c>
      <c r="O11" s="6">
        <f>N11*B21</f>
        <v>85.557000000000002</v>
      </c>
      <c r="P11" s="6">
        <f t="shared" si="1"/>
        <v>1368.912</v>
      </c>
      <c r="Q11" s="7"/>
      <c r="R11" s="7">
        <f t="shared" si="2"/>
        <v>0.30965539486729343</v>
      </c>
      <c r="S11" s="7"/>
      <c r="T11" s="7">
        <v>1.0050251256281407E-2</v>
      </c>
    </row>
    <row r="12" spans="1:20" ht="28">
      <c r="A12" s="32" t="s">
        <v>21</v>
      </c>
      <c r="B12" s="26" t="s">
        <v>82</v>
      </c>
      <c r="C12" s="32" t="s">
        <v>83</v>
      </c>
      <c r="D12" s="32" t="s">
        <v>84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1404.2</v>
      </c>
      <c r="O12" s="6">
        <f>N12*B21</f>
        <v>1331.1815999999999</v>
      </c>
      <c r="P12" s="6">
        <f t="shared" ref="P12" si="7">L12*O12</f>
        <v>2662.3631999999998</v>
      </c>
      <c r="Q12" s="7"/>
      <c r="R12" s="7">
        <f t="shared" ref="R12" si="8">(P12-H12)/H12</f>
        <v>2.1437448852037373</v>
      </c>
      <c r="S12" s="7"/>
      <c r="T12" s="7">
        <v>8.7809161422508428E-3</v>
      </c>
    </row>
    <row r="13" spans="1:20" ht="28">
      <c r="A13" s="32" t="s">
        <v>20</v>
      </c>
      <c r="B13" s="35" t="s">
        <v>85</v>
      </c>
      <c r="C13" s="32" t="s">
        <v>86</v>
      </c>
      <c r="D13" s="32" t="s">
        <v>87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12.836</v>
      </c>
      <c r="O13" s="6">
        <f>N13</f>
        <v>12.836</v>
      </c>
      <c r="P13" s="6">
        <f t="shared" si="1"/>
        <v>1026.8800000000001</v>
      </c>
      <c r="Q13" s="7"/>
      <c r="R13" s="7">
        <f t="shared" si="2"/>
        <v>5.525990666753948E-2</v>
      </c>
      <c r="S13" s="7"/>
      <c r="T13" s="7">
        <v>9.7663062434600635E-3</v>
      </c>
    </row>
    <row r="14" spans="1:20" ht="28">
      <c r="A14" s="32" t="s">
        <v>20</v>
      </c>
      <c r="B14" s="26" t="s">
        <v>89</v>
      </c>
      <c r="C14" s="32" t="s">
        <v>88</v>
      </c>
      <c r="D14" s="32" t="s">
        <v>90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272.67</v>
      </c>
      <c r="O14" s="6">
        <f>N14*B21</f>
        <v>258.49115999999998</v>
      </c>
      <c r="P14" s="6">
        <f t="shared" si="1"/>
        <v>1292.4558</v>
      </c>
      <c r="Q14" s="7"/>
      <c r="R14" s="7">
        <f t="shared" si="2"/>
        <v>0.28039549871847103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19944.753520000002</v>
      </c>
      <c r="Q15" s="12"/>
      <c r="R15" s="12">
        <f t="shared" si="2"/>
        <v>0.51157095014164511</v>
      </c>
      <c r="S15" s="12">
        <v>0.21970000000000001</v>
      </c>
      <c r="T15" s="12">
        <f>AVERAGE(T2:T14)</f>
        <v>1.2498594988402797E-2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2689.11</v>
      </c>
      <c r="Q17" s="16"/>
      <c r="R17" s="16">
        <f>(P17-H17)/H17</f>
        <v>0.51340567067748744</v>
      </c>
      <c r="S17" s="16">
        <v>0.22040000000000001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0.94799999999999995</v>
      </c>
      <c r="J21" s="36"/>
      <c r="K21" s="37"/>
    </row>
    <row r="24" spans="1:19">
      <c r="A24" s="28" t="s">
        <v>44</v>
      </c>
      <c r="B24" s="29">
        <v>44686</v>
      </c>
      <c r="C24" s="30" t="s">
        <v>91</v>
      </c>
    </row>
    <row r="25" spans="1:19">
      <c r="A25" s="28" t="s">
        <v>45</v>
      </c>
      <c r="B25" s="2">
        <v>2.08</v>
      </c>
    </row>
    <row r="27" spans="1:19">
      <c r="A27" s="39" t="s">
        <v>92</v>
      </c>
    </row>
    <row r="28" spans="1:19">
      <c r="A28" s="39" t="s">
        <v>93</v>
      </c>
    </row>
    <row r="29" spans="1:19">
      <c r="A29" s="39" t="s">
        <v>94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2022-05-05T22:23:32Z</dcterms:modified>
</cp:coreProperties>
</file>