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<sst xmlns="http://schemas.openxmlformats.org/spreadsheetml/2006/main" count="132" uniqueCount="93">
  <si>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</si>
  <si>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</si>
  <si>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</si>
  <si>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</si>
  <si>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</si>
  <si>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</si>
  <si>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</si>
  <si>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</si>
  <si>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</si>
  <si>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</si>
  <si>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</si>
  <si>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</si>
  <si>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</si>
  <si>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</si>
  <si>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</si>
  <si>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</si>
  <si>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</si>
  <si>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</si>
  <si>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</si>
  <si>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</si>
  <si>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</si>
  <si>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</si>
  <si>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</si>
  <si>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</si>
  <si>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</si>
  <si>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</si>
  <si>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</si>
  <si>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</si>
  <si>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</si>
  <si>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</si>
  <si>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</si>
  <si>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</si>
  <si>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</si>
  <si>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</si>
  <si>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</si>
  <si>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</si>
  <si>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</si>
  <si>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</si>
  <si>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</si>
  <si>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</si>
  <si>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</si>
  <si>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</si>
  <si>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</si>
  <si>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</si>
  <si>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</si>
  <si>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</si>
  <si>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</si>
  <si>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</si>
  <si>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</si>
  <si>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</si>
  <si>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</si>
  <si>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</si>
  <si>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</si>
  <si>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</si>
  <si>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</si>
  <si>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</si>
  <si>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</si>
  <si>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</si>
  <si>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</si>
  <si>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</si>
  <si>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</si>
  <si>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</si>
  <si>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</si>
  <si>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</si>
  <si>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</si>
  <si>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</si>
  <si>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</si>
  <si>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</si>
  <si>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</si>
  <si>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</si>
  <si>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</si>
  <si>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</si>
  <si>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</si>
  <si>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</si>
  <si>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</si>
  <si>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</si>
  <si>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</si>
  <si>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</si>
  <si>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</si>
  <si>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</si>
  <si>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</si>
  <si>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</si>
  <si>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</si>
  <si>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</si>
  <si>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</si>
  <si>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</si>
  <si>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</si>
  <si>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</si>
  <si>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</si>
  <si>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</si>
  <si>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</si>
  <si>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Währungskurs v.: 02.02.2023 - 14:05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</si>
  <si>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31.01.2023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</si>
</sst>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2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10" fontId="11" fillId="0" borderId="1" xfId="0" applyNumberFormat="1" applyFont="1" applyBorder="1" applyAlignment="1">
      <alignment wrapText="1"/>
    </xf>
    <xf numFmtId="0" fontId="10" fillId="2" borderId="0" xfId="0" applyFont="1" applyFill="1"/>
    <xf numFmtId="0" fontId="9" fillId="0" borderId="0" xfId="0" applyFont="1"/>
    <xf numFmtId="0" fontId="18" fillId="0" borderId="1" xfId="0" applyFont="1" applyBorder="1"/>
    <xf numFmtId="0" fontId="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0" xfId="0" applyFont="1"/>
    <xf numFmtId="14" fontId="13" fillId="0" borderId="0" xfId="0" applyNumberFormat="1" applyFont="1"/>
    <xf numFmtId="0" fontId="19" fillId="0" borderId="0" xfId="0" applyFont="1"/>
    <xf numFmtId="10" fontId="15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0" fontId="0" fillId="0" borderId="1" xfId="0" applyFont="1" applyBorder="1"/>
    <xf numFmtId="0" fontId="18" fillId="0" borderId="1" xfId="0" applyFont="1" applyBorder="1" applyAlignment="1">
      <alignment wrapText="1"/>
    </xf>
    <xf numFmtId="0" fontId="6" fillId="0" borderId="0" xfId="0" applyFont="1" applyFill="1"/>
    <xf numFmtId="4" fontId="13" fillId="0" borderId="0" xfId="0" applyNumberFormat="1" applyFont="1" applyFill="1"/>
    <xf numFmtId="4" fontId="5" fillId="0" borderId="1" xfId="0" applyNumberFormat="1" applyFont="1" applyBorder="1"/>
    <xf numFmtId="0" fontId="4" fillId="0" borderId="0" xfId="0" applyFont="1"/>
    <xf numFmtId="4" fontId="3" fillId="0" borderId="1" xfId="0" applyNumberFormat="1" applyFont="1" applyBorder="1"/>
    <xf numFmtId="0" fontId="2" fillId="0" borderId="1" xfId="0" applyFont="1" applyBorder="1"/>
    <xf numFmtId="10" fontId="1" fillId="0" borderId="1" xfId="0" applyNumberFormat="1" applyFont="1" applyBorder="1" applyAlignment="1">
      <alignment wrapText="1"/>
    </xf>
  </cellXfs>
  <cellStyles count="45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5" sqref="S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92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74.459999999999994</v>
      </c>
      <c r="O2" s="6">
        <f>N2*B21</f>
        <v>67.780937999999992</v>
      </c>
      <c r="P2" s="6">
        <f t="shared" ref="P2:P14" si="1">L2*O2</f>
        <v>1355.6187599999998</v>
      </c>
      <c r="Q2" s="7"/>
      <c r="R2" s="7">
        <f t="shared" ref="R2:R15" si="2">(P2-H2)/H2</f>
        <v>0.32273121755469925</v>
      </c>
      <c r="S2" s="7"/>
      <c r="T2" s="7">
        <v>2.4654964491491359E-2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230.9</v>
      </c>
      <c r="O3" s="6">
        <f>N3*B21</f>
        <v>210.18827000000002</v>
      </c>
      <c r="P3" s="6">
        <f t="shared" si="1"/>
        <v>1681.5061600000001</v>
      </c>
      <c r="Q3" s="7"/>
      <c r="R3" s="7">
        <f t="shared" si="2"/>
        <v>0.49673825301101876</v>
      </c>
      <c r="S3" s="7"/>
      <c r="T3" s="7">
        <v>8.0361409148169069E-3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113.51</v>
      </c>
      <c r="O4" s="6">
        <f>N4*B21</f>
        <v>103.328153</v>
      </c>
      <c r="P4" s="6">
        <f t="shared" si="1"/>
        <v>1136.6096829999999</v>
      </c>
      <c r="Q4" s="7"/>
      <c r="R4" s="7">
        <f t="shared" si="2"/>
        <v>0.12972971938730873</v>
      </c>
      <c r="S4" s="7"/>
      <c r="T4" s="7">
        <v>2.9165925662457768E-2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12.65</v>
      </c>
      <c r="O5" s="6">
        <f>N5</f>
        <v>12.65</v>
      </c>
      <c r="P5" s="6">
        <f t="shared" si="1"/>
        <v>822.25</v>
      </c>
      <c r="Q5" s="7"/>
      <c r="R5" s="7">
        <f t="shared" si="2"/>
        <v>-0.18236298132562292</v>
      </c>
      <c r="S5" s="7"/>
      <c r="T5" s="7">
        <v>2.6469268730372364E-2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55.75</v>
      </c>
      <c r="O6" s="6">
        <f>N6</f>
        <v>55.75</v>
      </c>
      <c r="P6" s="6">
        <f t="shared" si="1"/>
        <v>1338</v>
      </c>
      <c r="Q6" s="7"/>
      <c r="R6" s="7">
        <f t="shared" si="2"/>
        <v>0.26321263772756415</v>
      </c>
      <c r="S6" s="7"/>
      <c r="T6" s="7">
        <v>8.4552845528455284E-3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790</v>
      </c>
      <c r="O7" s="6">
        <f>N7</f>
        <v>790</v>
      </c>
      <c r="P7" s="6">
        <f t="shared" si="1"/>
        <v>2370</v>
      </c>
      <c r="Q7" s="7"/>
      <c r="R7" s="7">
        <f t="shared" si="2"/>
        <v>1.6474530831099199</v>
      </c>
      <c r="S7" s="7"/>
      <c r="T7" s="7">
        <v>1.6875000000000001E-2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155.01</v>
      </c>
      <c r="O8" s="6">
        <f>N8*B21</f>
        <v>141.105603</v>
      </c>
      <c r="P8" s="6">
        <f t="shared" si="1"/>
        <v>1128.844824</v>
      </c>
      <c r="Q8" s="7"/>
      <c r="R8" s="7">
        <f t="shared" si="2"/>
        <v>3.6123781196734865E-2</v>
      </c>
      <c r="S8" s="7"/>
      <c r="T8" s="7">
        <v>1.3692436866240392E-2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12.24</v>
      </c>
      <c r="O9" s="6">
        <f>N9</f>
        <v>12.24</v>
      </c>
      <c r="P9" s="6">
        <f t="shared" ref="P9" si="3">L9*O9</f>
        <v>2203.1999999999998</v>
      </c>
      <c r="Q9" s="7"/>
      <c r="R9" s="7">
        <f t="shared" ref="R9" si="4">(P9-H9)/H9</f>
        <v>1.186668610372098</v>
      </c>
      <c r="S9" s="7"/>
      <c r="T9" s="7">
        <v>1.9978788969274072E-2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434.26</v>
      </c>
      <c r="O10" s="6">
        <f>N10*B21</f>
        <v>395.30687799999998</v>
      </c>
      <c r="P10" s="6">
        <f t="shared" ref="P10" si="5">L10*O10</f>
        <v>1581.2275119999999</v>
      </c>
      <c r="Q10" s="7"/>
      <c r="R10" s="7">
        <f t="shared" ref="R10" si="6">(P10-H10)/H10</f>
        <v>0.42635881243337748</v>
      </c>
      <c r="S10" s="7"/>
      <c r="T10" s="7">
        <v>6.3971880492091392E-3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103.55</v>
      </c>
      <c r="O11" s="6">
        <f>N11*B21</f>
        <v>94.26156499999999</v>
      </c>
      <c r="P11" s="6">
        <f t="shared" si="1"/>
        <v>1508.1850399999998</v>
      </c>
      <c r="Q11" s="7"/>
      <c r="R11" s="7">
        <f t="shared" si="2"/>
        <v>0.44289967075615122</v>
      </c>
      <c r="S11" s="7"/>
      <c r="T11" s="7">
        <v>1.0727520967427346E-2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1950.52</v>
      </c>
      <c r="O12" s="6">
        <f>N12*B21</f>
        <v>1775.558356</v>
      </c>
      <c r="P12" s="6">
        <f t="shared" ref="P12" si="7">L12*O12</f>
        <v>3551.116712</v>
      </c>
      <c r="Q12" s="7"/>
      <c r="R12" s="7">
        <f t="shared" ref="R12" si="8">(P12-H12)/H12</f>
        <v>3.1931938512790117</v>
      </c>
      <c r="S12" s="7"/>
      <c r="T12" s="7">
        <v>6.6136240655750838E-3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12.94</v>
      </c>
      <c r="O13" s="6">
        <f>N13</f>
        <v>12.94</v>
      </c>
      <c r="P13" s="6">
        <f t="shared" si="1"/>
        <v>1035.2</v>
      </c>
      <c r="Q13" s="7"/>
      <c r="R13" s="7">
        <f t="shared" si="2"/>
        <v>6.3809846702863826E-2</v>
      </c>
      <c r="S13" s="7"/>
      <c r="T13" s="7">
        <v>1.1220472440944882E-2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274.39</v>
      </c>
      <c r="O14" s="6">
        <f>N14*B21</f>
        <v>249.77721699999998</v>
      </c>
      <c r="P14" s="6">
        <f t="shared" si="1"/>
        <v>1248.8860849999999</v>
      </c>
      <c r="Q14" s="7"/>
      <c r="R14" s="7">
        <f t="shared" si="2"/>
        <v>0.23723234608574906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20960.644776000001</v>
      </c>
      <c r="Q15" s="12"/>
      <c r="R15" s="12">
        <f t="shared" si="2"/>
        <v>0.5885632132715285</v>
      </c>
      <c r="S15" s="12">
        <v>0.1777</v>
      </c>
      <c r="T15" s="12">
        <f>AVERAGE(T2:T14)</f>
        <v>1.4022047362358063E-2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2821.77</v>
      </c>
      <c r="Q17" s="16"/>
      <c r="R17" s="16">
        <f>(P17-H17)/H17</f>
        <v>0.58806546379568458</v>
      </c>
      <c r="S17" s="16">
        <v>0.17749999999999999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0.9103</v>
      </c>
      <c r="J21" s="36"/>
      <c r="K21" s="37"/>
    </row>
    <row r="24" spans="1:19">
      <c r="A24" s="28" t="s">
        <v>44</v>
      </c>
      <c r="B24" s="29">
        <v>44959</v>
      </c>
      <c r="C24" s="30" t="s">
        <v>91</v>
      </c>
    </row>
    <row r="25" spans="1:19">
      <c r="A25" s="28" t="s">
        <v>45</v>
      </c>
      <c r="B25" s="2">
        <v>2.83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2023-02-02T13:13:35Z</dcterms:modified>
</cp:coreProperties>
</file>